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mc:AlternateContent xmlns:mc="http://schemas.openxmlformats.org/markup-compatibility/2006">
    <mc:Choice Requires="x15">
      <x15ac:absPath xmlns:x15ac="http://schemas.microsoft.com/office/spreadsheetml/2010/11/ac" url="C:\Users\gabri\OneDrive\Documents\Jennefer\Work\Paid Work\Maytree\Maytree - Welfare in Canada\10 - 2025 Report\F - Report Text\5 - Downloadable Spreadsheets\"/>
    </mc:Choice>
  </mc:AlternateContent>
  <xr:revisionPtr revIDLastSave="2" documentId="13_ncr:1_{607E1AC2-782E-4755-9971-4DFA9A10A492}" xr6:coauthVersionLast="47" xr6:coauthVersionMax="47" xr10:uidLastSave="{B78790B1-E9DF-4B41-B295-1E6A494305EF}"/>
  <bookViews>
    <workbookView xWindow="20370" yWindow="-120" windowWidth="29040" windowHeight="15840" tabRatio="664" xr2:uid="{00000000-000D-0000-FFFF-FFFF00000000}"/>
  </bookViews>
  <sheets>
    <sheet name="Notes" sheetId="4" r:id="rId1"/>
    <sheet name="1. Components of welfare income" sheetId="1" r:id="rId2"/>
    <sheet name="2. Incomes over time - Cnst $" sheetId="2" r:id="rId3"/>
    <sheet name="3. Incomes over time - Curr $" sheetId="5" r:id="rId4"/>
    <sheet name="4. Adequacy of welfare incomes" sheetId="6" r:id="rId5"/>
    <sheet name="5. Adequacy over time" sheetId="7" r:id="rId6"/>
  </sheets>
  <calcPr calcId="191028" iterateCount="3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D18" i="1"/>
  <c r="E18" i="1"/>
  <c r="B18" i="1"/>
  <c r="B7" i="6"/>
  <c r="B8" i="6"/>
  <c r="C10" i="6"/>
  <c r="C11" i="6" s="1"/>
  <c r="D10" i="6"/>
  <c r="D11" i="6" s="1"/>
  <c r="E10" i="6"/>
  <c r="E12" i="6" s="1"/>
  <c r="B10" i="6"/>
  <c r="B12" i="6" s="1"/>
  <c r="C10" i="1"/>
  <c r="D10" i="1"/>
  <c r="E10" i="1"/>
  <c r="B10" i="1"/>
  <c r="D12" i="6"/>
  <c r="C12" i="6"/>
  <c r="E11" i="6"/>
  <c r="E8" i="6"/>
  <c r="D8" i="6"/>
  <c r="C8" i="6"/>
  <c r="E7" i="6"/>
  <c r="D7" i="6"/>
  <c r="C7" i="6"/>
  <c r="B11" i="6" l="1"/>
</calcChain>
</file>

<file path=xl/sharedStrings.xml><?xml version="1.0" encoding="utf-8"?>
<sst xmlns="http://schemas.openxmlformats.org/spreadsheetml/2006/main" count="89" uniqueCount="60">
  <si>
    <t>Table</t>
  </si>
  <si>
    <t>Description</t>
  </si>
  <si>
    <t>1. Components of welfare incomes</t>
  </si>
  <si>
    <t xml:space="preserve">The 2025 value and components of welfare incomes for four example households living in Yellowknife. A comparison of carbon tax-related rebate payment amounts received in 2025 versus 2024 is included. </t>
  </si>
  <si>
    <t>2. Welfare incomes over time, 2025 constant $</t>
  </si>
  <si>
    <t>Total annual welfare incomes between 1993 and 2025 for four example households living in Yellowknife. Values are in constant 2025 dollars, which takes into account the effect of inflation.</t>
  </si>
  <si>
    <t>3. Welfare incomes over time, current $</t>
  </si>
  <si>
    <t>Total annual welfare incomes between 1993 and 2025 for four example households living in Yellowknife. Values are in current dollars, which does not account for inflation.</t>
  </si>
  <si>
    <t>4. Adequacy of welfare incomes</t>
  </si>
  <si>
    <t xml:space="preserve">2025 welfare incomes for four example households living in Yellowknife compared to 2025 poverty thresholds used by Statistics Canada. </t>
  </si>
  <si>
    <t>5. Adequacy of welfare incomes over time</t>
  </si>
  <si>
    <t>Welfare income as a percentage of the Official Poverty Line (Northern Market Basket Measure) between 2018 and 2025 for four example households living in Yellowknife. Note that we compare current dollar total welfare incomes to current MBM-Ns, taking MBM-N base year changes into account.</t>
  </si>
  <si>
    <t>Definitions and assumptions</t>
  </si>
  <si>
    <t>Welfare income: a household’s total income from government transfers and not just social assistance payments. Individuals and families who are in receipt of basic rates of social assistance will also be eligible for financial support through tax credits, child benefits for families with children, and where applicable, additional social assistance payments that are automatic and recurring (for example, an annual back-to-school allowance). Together these form the total welfare income of a household.</t>
  </si>
  <si>
    <t>To calculate the welfare income for each example household, the following assumptions were made:
• The households started to receive assistance on January 1 and remained on assistance for the entire year.
• The households had no earnings so were eligible to receive the maximum rate of assistance.
• The heads of all households were deemed fully employable, with the exception of the single person with a disability.
• The households lived in the largest city in their province or territory.
• The households lived in private market housing and utility costs were included in the rent.
• The households filed an income tax return at the end of the previous tax year.
• Changes to welfare rates or other program rates over the course of the year were accounted for.
• Basic rates and recurring additional items (for example, a Christmas allowance or a back-to-school allowance) were included where applicable. Special needs amounts were not included.</t>
  </si>
  <si>
    <t>The four example households are:
1. Single person considered employable
2. Single person with a disability
3. Single parent with one child age two
4. Couple with two children ages ten and 15</t>
  </si>
  <si>
    <t>Go to https://maytree.com/changing-systems/data-measuring/welfare-in-canada/ for more information</t>
  </si>
  <si>
    <t>Data sources</t>
  </si>
  <si>
    <t> </t>
  </si>
  <si>
    <r>
      <rPr>
        <sz val="11"/>
        <color rgb="FF000000"/>
        <rFont val="Calibri"/>
        <family val="2"/>
      </rPr>
      <t xml:space="preserve">Data for 1993 through 2011 is from the National Council of Welfare's </t>
    </r>
    <r>
      <rPr>
        <i/>
        <sz val="11"/>
        <color rgb="FF000000"/>
        <rFont val="Calibri"/>
        <family val="2"/>
      </rPr>
      <t>Welfare Incomes</t>
    </r>
    <r>
      <rPr>
        <sz val="11"/>
        <color rgb="FF000000"/>
        <rFont val="Calibri"/>
        <family val="2"/>
      </rPr>
      <t xml:space="preserve"> series. </t>
    </r>
  </si>
  <si>
    <r>
      <t xml:space="preserve">Data for 2012 through 2017 is from the Caledon Institute's </t>
    </r>
    <r>
      <rPr>
        <i/>
        <sz val="11"/>
        <color rgb="FF000000"/>
        <rFont val="Calibri"/>
        <family val="2"/>
      </rPr>
      <t>Welfare in Canada</t>
    </r>
    <r>
      <rPr>
        <sz val="11"/>
        <color rgb="FF000000"/>
        <rFont val="Calibri"/>
        <family val="2"/>
      </rPr>
      <t xml:space="preserve"> series. </t>
    </r>
  </si>
  <si>
    <r>
      <t xml:space="preserve">Data for 2018 through the present is from Maytree's </t>
    </r>
    <r>
      <rPr>
        <i/>
        <sz val="11"/>
        <color rgb="FF000000"/>
        <rFont val="Calibri"/>
        <family val="2"/>
      </rPr>
      <t>Welfare in Canada</t>
    </r>
    <r>
      <rPr>
        <sz val="11"/>
        <color rgb="FF000000"/>
        <rFont val="Calibri"/>
        <family val="2"/>
      </rPr>
      <t xml:space="preserve"> series. </t>
    </r>
  </si>
  <si>
    <t>Components of welfare incomes</t>
  </si>
  <si>
    <t>The 2025 value and components of welfare incomes for four example households living in Yellowknife.</t>
  </si>
  <si>
    <t>Income component</t>
  </si>
  <si>
    <t>Unattached single considered employable</t>
  </si>
  <si>
    <t>Unattached single with a disability (IASPD)</t>
  </si>
  <si>
    <t>Single parent, one child</t>
  </si>
  <si>
    <t>Couple, two children</t>
  </si>
  <si>
    <t>Basic social assistance</t>
  </si>
  <si>
    <t>Additional social assistance</t>
  </si>
  <si>
    <t>Federal child benefits</t>
  </si>
  <si>
    <t>Territorial child benefits</t>
  </si>
  <si>
    <r>
      <t>Federal tax credit</t>
    </r>
    <r>
      <rPr>
        <sz val="11"/>
        <rFont val="Calibri"/>
        <family val="2"/>
        <scheme val="minor"/>
      </rPr>
      <t>s/benefits</t>
    </r>
  </si>
  <si>
    <t>Territorial tax credits/benefits</t>
  </si>
  <si>
    <t>Total 2025 income</t>
  </si>
  <si>
    <t>Reduction in carbon tax-related rebate payments, 2024-2025</t>
  </si>
  <si>
    <t>The total amount of carbon tax-related rebate payments received by each example household in the Northwest Territories in 2024 and 2025 and the difference between the two amounts, highlighting the impact of the 2025 elimination of the federal fuel charge and associated carbon tax rebate programs in Canada.</t>
  </si>
  <si>
    <r>
      <t xml:space="preserve">Program: </t>
    </r>
    <r>
      <rPr>
        <sz val="11"/>
        <color theme="1"/>
        <rFont val="Calibri"/>
        <family val="2"/>
        <scheme val="minor"/>
      </rPr>
      <t xml:space="preserve">Northwest Territories Cost of Living Offset </t>
    </r>
  </si>
  <si>
    <t>Unattached single with a disability</t>
  </si>
  <si>
    <t>Difference 2025-2024</t>
  </si>
  <si>
    <t>Welfare incomes over time (2025 constant dollars)</t>
  </si>
  <si>
    <t>Year</t>
  </si>
  <si>
    <t>Welfare incomes over time (Current dollars)</t>
  </si>
  <si>
    <t>Adequacy of welfare incomes</t>
  </si>
  <si>
    <t>Adequacy indicator</t>
  </si>
  <si>
    <t>Unattached single considered  employable</t>
  </si>
  <si>
    <t>Total welfare income</t>
  </si>
  <si>
    <r>
      <t xml:space="preserve">MBM-N </t>
    </r>
    <r>
      <rPr>
        <sz val="11"/>
        <color rgb="FF000000"/>
        <rFont val="Calibri"/>
        <family val="2"/>
        <scheme val="minor"/>
      </rPr>
      <t>(Official poverty line in the North)</t>
    </r>
  </si>
  <si>
    <t>MBM-N threshold (Yellowknife)</t>
  </si>
  <si>
    <t>Welfare income minus MBM-N threshold</t>
  </si>
  <si>
    <t>Welfare income as % of MBM-N</t>
  </si>
  <si>
    <r>
      <rPr>
        <b/>
        <i/>
        <sz val="11"/>
        <color rgb="FF000000"/>
        <rFont val="Calibri"/>
        <family val="2"/>
      </rPr>
      <t>MBM-N-DIP</t>
    </r>
    <r>
      <rPr>
        <sz val="11"/>
        <color rgb="FF000000"/>
        <rFont val="Calibri"/>
        <family val="2"/>
      </rPr>
      <t xml:space="preserve"> (75% of MBM-N)</t>
    </r>
  </si>
  <si>
    <t>MBM-N-DIP threshold (Yellowknife)</t>
  </si>
  <si>
    <t>Welfare income minus MBM-N-DIP threshold</t>
  </si>
  <si>
    <t>Welfare income as % of MBM-N-DIP</t>
  </si>
  <si>
    <t>Adequacy of welfare incomes over time</t>
  </si>
  <si>
    <t>MBM base</t>
  </si>
  <si>
    <t>2018 base</t>
  </si>
  <si>
    <t xml:space="preserve">2023 base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</si>
</sst>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1009]#,##0"/>
    <numFmt numFmtId="166" formatCode="&quot;$&quot;#,##0.00"/>
  </numFmts>
  <fonts count="20">
    <font>
      <sz val="11"/>
      <color theme="1"/>
      <name val="Calibri"/>
      <family val="2"/>
      <scheme val="minor"/>
    </font>
    <font>
      <b/>
      <sz val="11"/>
      <color theme="0"/>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sz val="11"/>
      <color theme="1"/>
      <name val="Calibri"/>
      <family val="2"/>
      <scheme val="minor"/>
    </font>
    <font>
      <b/>
      <i/>
      <sz val="11"/>
      <color rgb="FF000000"/>
      <name val="Calibri"/>
      <family val="2"/>
      <scheme val="minor"/>
    </font>
    <font>
      <b/>
      <i/>
      <sz val="11"/>
      <color theme="1"/>
      <name val="Calibri"/>
      <family val="2"/>
      <scheme val="minor"/>
    </font>
    <font>
      <sz val="11"/>
      <color rgb="FF231F20"/>
      <name val="Calibri"/>
      <family val="2"/>
      <scheme val="minor"/>
    </font>
    <font>
      <b/>
      <sz val="11"/>
      <color rgb="FF000000"/>
      <name val="Calibri"/>
      <family val="2"/>
    </font>
    <font>
      <sz val="11"/>
      <color theme="1"/>
      <name val="Calibri"/>
      <family val="2"/>
    </font>
    <font>
      <b/>
      <sz val="11"/>
      <color theme="0"/>
      <name val="Calibri"/>
      <family val="2"/>
    </font>
    <font>
      <b/>
      <sz val="11"/>
      <color rgb="FFFFFFFF"/>
      <name val="Calibri"/>
      <family val="2"/>
    </font>
    <font>
      <i/>
      <sz val="11"/>
      <color rgb="FF000000"/>
      <name val="Calibri"/>
      <family val="2"/>
    </font>
    <font>
      <sz val="11"/>
      <color rgb="FF000000"/>
      <name val="Calibri"/>
      <family val="2"/>
    </font>
    <font>
      <b/>
      <i/>
      <sz val="11"/>
      <color rgb="FF000000"/>
      <name val="Calibri"/>
      <family val="2"/>
    </font>
    <font>
      <sz val="11"/>
      <color rgb="FF000000"/>
      <name val="Aptos Narrow"/>
      <family val="2"/>
    </font>
    <font>
      <sz val="11"/>
      <name val="Aptos Narrow"/>
      <family val="2"/>
    </font>
    <font>
      <sz val="11"/>
      <name val="Calibri"/>
      <family val="2"/>
    </font>
  </fonts>
  <fills count="4">
    <fill>
      <patternFill patternType="none"/>
    </fill>
    <fill>
      <patternFill patternType="gray125"/>
    </fill>
    <fill>
      <patternFill patternType="solid">
        <fgColor theme="1" tint="0.249977111117893"/>
        <bgColor indexed="64"/>
      </patternFill>
    </fill>
    <fill>
      <patternFill patternType="solid">
        <fgColor rgb="FF404040"/>
        <bgColor rgb="FF000000"/>
      </patternFill>
    </fill>
  </fills>
  <borders count="7">
    <border>
      <left/>
      <right/>
      <top/>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medium">
        <color rgb="FF043673"/>
      </bottom>
      <diagonal/>
    </border>
    <border>
      <left/>
      <right/>
      <top style="medium">
        <color auto="1"/>
      </top>
      <bottom/>
      <diagonal/>
    </border>
    <border>
      <left/>
      <right/>
      <top style="medium">
        <color indexed="64"/>
      </top>
      <bottom style="medium">
        <color indexed="64"/>
      </bottom>
      <diagonal/>
    </border>
    <border>
      <left/>
      <right/>
      <top/>
      <bottom style="thin">
        <color indexed="64"/>
      </bottom>
      <diagonal/>
    </border>
  </borders>
  <cellStyleXfs count="2">
    <xf numFmtId="0" fontId="0" fillId="0" borderId="0"/>
    <xf numFmtId="9" fontId="6" fillId="0" borderId="0" applyFont="0" applyFill="0" applyBorder="0" applyAlignment="0" applyProtection="0"/>
  </cellStyleXfs>
  <cellXfs count="69">
    <xf numFmtId="0" fontId="0" fillId="0" borderId="0" xfId="0"/>
    <xf numFmtId="0" fontId="0" fillId="0" borderId="0" xfId="0" applyAlignment="1">
      <alignment vertical="top" wrapText="1"/>
    </xf>
    <xf numFmtId="0" fontId="0" fillId="0" borderId="0" xfId="0" applyAlignment="1">
      <alignment horizontal="right"/>
    </xf>
    <xf numFmtId="164" fontId="3" fillId="0" borderId="0" xfId="0" applyNumberFormat="1" applyFont="1" applyAlignment="1">
      <alignment horizontal="right" vertical="center" wrapText="1"/>
    </xf>
    <xf numFmtId="164" fontId="0" fillId="0" borderId="0" xfId="0" applyNumberFormat="1"/>
    <xf numFmtId="0" fontId="0" fillId="0" borderId="0" xfId="0" applyAlignment="1">
      <alignment vertical="top"/>
    </xf>
    <xf numFmtId="0" fontId="0" fillId="0" borderId="0" xfId="0" applyAlignment="1">
      <alignment horizontal="left" vertical="center" wrapText="1"/>
    </xf>
    <xf numFmtId="164" fontId="4" fillId="0" borderId="2" xfId="0" applyNumberFormat="1" applyFont="1" applyBorder="1" applyAlignment="1">
      <alignment horizontal="right" vertical="center" wrapText="1"/>
    </xf>
    <xf numFmtId="0" fontId="2" fillId="0" borderId="2" xfId="0" applyFont="1" applyBorder="1" applyAlignment="1">
      <alignment horizontal="left" vertical="center" wrapText="1"/>
    </xf>
    <xf numFmtId="0" fontId="3" fillId="0" borderId="0" xfId="0" applyFont="1" applyAlignment="1">
      <alignment horizontal="left" vertical="center" wrapText="1"/>
    </xf>
    <xf numFmtId="164" fontId="5" fillId="0" borderId="0" xfId="0" applyNumberFormat="1" applyFont="1" applyAlignment="1">
      <alignment horizontal="right" vertical="center" wrapText="1"/>
    </xf>
    <xf numFmtId="0" fontId="3" fillId="0" borderId="1" xfId="0" applyFont="1" applyBorder="1" applyAlignment="1">
      <alignment horizontal="left" vertical="center" wrapText="1"/>
    </xf>
    <xf numFmtId="164" fontId="9" fillId="0" borderId="0" xfId="0" applyNumberFormat="1" applyFont="1" applyAlignment="1">
      <alignment vertical="center"/>
    </xf>
    <xf numFmtId="9" fontId="9" fillId="0" borderId="1" xfId="1" applyFont="1" applyBorder="1" applyAlignment="1">
      <alignment vertical="center"/>
    </xf>
    <xf numFmtId="0" fontId="2" fillId="0" borderId="3" xfId="0" applyFont="1" applyBorder="1" applyAlignment="1">
      <alignment horizontal="right" vertical="top" wrapText="1"/>
    </xf>
    <xf numFmtId="0" fontId="2" fillId="0" borderId="3" xfId="0" applyFont="1" applyBorder="1" applyAlignment="1">
      <alignment horizontal="right" vertical="top"/>
    </xf>
    <xf numFmtId="0" fontId="11" fillId="0" borderId="0" xfId="0" applyFont="1" applyAlignment="1">
      <alignment horizontal="left" vertical="top" wrapText="1"/>
    </xf>
    <xf numFmtId="0" fontId="11" fillId="0" borderId="0" xfId="0" applyFont="1"/>
    <xf numFmtId="0" fontId="0" fillId="0" borderId="4" xfId="0" applyBorder="1"/>
    <xf numFmtId="165" fontId="3" fillId="0" borderId="0" xfId="0" applyNumberFormat="1" applyFont="1" applyAlignment="1">
      <alignment horizontal="right" vertical="center" wrapText="1"/>
    </xf>
    <xf numFmtId="0" fontId="0" fillId="0" borderId="4" xfId="0" applyBorder="1" applyAlignment="1">
      <alignment horizontal="right"/>
    </xf>
    <xf numFmtId="164" fontId="0" fillId="0" borderId="0" xfId="0" applyNumberFormat="1" applyAlignment="1">
      <alignment horizontal="right"/>
    </xf>
    <xf numFmtId="165" fontId="0" fillId="0" borderId="0" xfId="0" applyNumberFormat="1"/>
    <xf numFmtId="164" fontId="0" fillId="0" borderId="0" xfId="0" applyNumberFormat="1" applyAlignment="1">
      <alignment horizontal="right" vertical="center" wrapText="1"/>
    </xf>
    <xf numFmtId="9" fontId="0" fillId="0" borderId="0" xfId="0" applyNumberFormat="1"/>
    <xf numFmtId="0" fontId="2" fillId="0" borderId="5" xfId="0" applyFont="1" applyBorder="1" applyAlignment="1">
      <alignment vertical="top" wrapText="1"/>
    </xf>
    <xf numFmtId="0" fontId="7" fillId="0" borderId="0" xfId="0" applyFont="1" applyAlignment="1">
      <alignment horizontal="left" vertical="center" wrapText="1"/>
    </xf>
    <xf numFmtId="0" fontId="8" fillId="0" borderId="0" xfId="0" applyFont="1" applyAlignment="1">
      <alignment horizontal="right" vertical="center" wrapText="1"/>
    </xf>
    <xf numFmtId="0" fontId="3" fillId="0" borderId="5" xfId="0" applyFont="1" applyBorder="1" applyAlignment="1">
      <alignment horizontal="left" vertical="center" wrapText="1"/>
    </xf>
    <xf numFmtId="165" fontId="0" fillId="0" borderId="5" xfId="0" applyNumberFormat="1" applyBorder="1" applyAlignment="1">
      <alignment horizontal="right" vertical="center" wrapText="1"/>
    </xf>
    <xf numFmtId="9" fontId="0" fillId="0" borderId="0" xfId="0" applyNumberFormat="1" applyAlignment="1">
      <alignment horizontal="right" vertical="center" wrapText="1"/>
    </xf>
    <xf numFmtId="9" fontId="0" fillId="0" borderId="1" xfId="0" applyNumberFormat="1" applyBorder="1" applyAlignment="1">
      <alignment horizontal="right" vertical="center" wrapText="1"/>
    </xf>
    <xf numFmtId="0" fontId="10" fillId="0" borderId="5" xfId="0" applyFont="1" applyBorder="1" applyAlignment="1">
      <alignment horizontal="right" vertical="top"/>
    </xf>
    <xf numFmtId="0" fontId="10" fillId="0" borderId="5" xfId="0" applyFont="1" applyBorder="1" applyAlignment="1">
      <alignment horizontal="right" vertical="top" wrapText="1"/>
    </xf>
    <xf numFmtId="0" fontId="1" fillId="2" borderId="0" xfId="0" applyFont="1" applyFill="1"/>
    <xf numFmtId="0" fontId="2" fillId="0" borderId="5" xfId="0" applyFont="1" applyBorder="1" applyAlignment="1">
      <alignment horizontal="left" vertical="top" wrapText="1"/>
    </xf>
    <xf numFmtId="0" fontId="2" fillId="0" borderId="5" xfId="0" applyFont="1" applyBorder="1" applyAlignment="1">
      <alignment horizontal="right" vertical="top" wrapText="1"/>
    </xf>
    <xf numFmtId="0" fontId="2" fillId="0" borderId="1" xfId="0" applyFont="1" applyBorder="1" applyAlignment="1">
      <alignment horizontal="right" vertical="top"/>
    </xf>
    <xf numFmtId="0" fontId="2" fillId="0" borderId="1" xfId="0" applyFont="1" applyBorder="1" applyAlignment="1">
      <alignment horizontal="right" vertical="top" wrapText="1"/>
    </xf>
    <xf numFmtId="0" fontId="13" fillId="3" borderId="0" xfId="0" applyFont="1" applyFill="1" applyAlignment="1">
      <alignment wrapText="1"/>
    </xf>
    <xf numFmtId="0" fontId="16" fillId="0" borderId="0" xfId="0" applyFont="1" applyAlignment="1">
      <alignment horizontal="left" vertical="center" wrapText="1"/>
    </xf>
    <xf numFmtId="0" fontId="0" fillId="0" borderId="0" xfId="0" applyAlignment="1">
      <alignment horizontal="left" vertical="top" wrapText="1"/>
    </xf>
    <xf numFmtId="0" fontId="2" fillId="0" borderId="5" xfId="0" applyFont="1" applyBorder="1" applyAlignment="1">
      <alignment vertical="center" wrapText="1"/>
    </xf>
    <xf numFmtId="0" fontId="0" fillId="0" borderId="6" xfId="0" applyBorder="1" applyAlignment="1">
      <alignment horizontal="left" vertical="center" wrapText="1"/>
    </xf>
    <xf numFmtId="0" fontId="2" fillId="0" borderId="1" xfId="0" applyFont="1" applyBorder="1" applyAlignment="1">
      <alignment horizontal="left" vertical="top" wrapText="1"/>
    </xf>
    <xf numFmtId="0" fontId="11" fillId="0" borderId="4" xfId="0" applyFont="1" applyBorder="1"/>
    <xf numFmtId="9" fontId="0" fillId="0" borderId="4" xfId="0" applyNumberFormat="1" applyBorder="1"/>
    <xf numFmtId="0" fontId="11" fillId="0" borderId="6" xfId="0" applyFont="1" applyBorder="1"/>
    <xf numFmtId="9" fontId="0" fillId="0" borderId="6" xfId="0" applyNumberFormat="1" applyBorder="1"/>
    <xf numFmtId="166" fontId="17" fillId="0" borderId="0" xfId="0" applyNumberFormat="1" applyFont="1"/>
    <xf numFmtId="166" fontId="18" fillId="0" borderId="0" xfId="0" applyNumberFormat="1" applyFont="1" applyAlignment="1">
      <alignment horizontal="right" vertical="center"/>
    </xf>
    <xf numFmtId="166" fontId="18" fillId="0" borderId="0" xfId="0" applyNumberFormat="1" applyFont="1" applyAlignment="1">
      <alignment vertical="center"/>
    </xf>
    <xf numFmtId="166" fontId="15" fillId="0" borderId="0" xfId="0" applyNumberFormat="1" applyFont="1"/>
    <xf numFmtId="166" fontId="19" fillId="0" borderId="0" xfId="0" applyNumberFormat="1" applyFont="1" applyAlignment="1">
      <alignment horizontal="right" vertical="center"/>
    </xf>
    <xf numFmtId="166" fontId="19" fillId="0" borderId="0" xfId="0" applyNumberFormat="1" applyFont="1" applyAlignment="1">
      <alignment vertical="center"/>
    </xf>
    <xf numFmtId="166" fontId="4" fillId="0" borderId="2" xfId="0" applyNumberFormat="1" applyFont="1" applyBorder="1" applyAlignment="1">
      <alignment horizontal="right" wrapText="1"/>
    </xf>
    <xf numFmtId="0" fontId="1" fillId="2" borderId="0" xfId="0" applyFont="1" applyFill="1" applyAlignment="1">
      <alignment horizontal="left"/>
    </xf>
    <xf numFmtId="0" fontId="0" fillId="0" borderId="0" xfId="0" applyAlignment="1">
      <alignment horizontal="left" vertical="top" wrapText="1"/>
    </xf>
    <xf numFmtId="0" fontId="0" fillId="0" borderId="1" xfId="0" applyBorder="1" applyAlignment="1">
      <alignment horizontal="left" vertical="center" wrapText="1"/>
    </xf>
    <xf numFmtId="0" fontId="1" fillId="2" borderId="0" xfId="0" applyFont="1" applyFill="1" applyAlignment="1">
      <alignment horizontal="left" vertical="center" wrapText="1"/>
    </xf>
    <xf numFmtId="0" fontId="0" fillId="0" borderId="1" xfId="0" applyBorder="1" applyAlignment="1">
      <alignment horizontal="left" vertical="top" wrapText="1"/>
    </xf>
    <xf numFmtId="0" fontId="0" fillId="0" borderId="4" xfId="0" applyBorder="1" applyAlignment="1">
      <alignment horizontal="right" vertical="top" wrapText="1"/>
    </xf>
    <xf numFmtId="0" fontId="0" fillId="0" borderId="0" xfId="0" applyAlignment="1">
      <alignment horizontal="right" vertical="top" wrapText="1"/>
    </xf>
    <xf numFmtId="0" fontId="0" fillId="0" borderId="6" xfId="0" applyBorder="1" applyAlignment="1">
      <alignment horizontal="right" vertical="top" wrapText="1"/>
    </xf>
    <xf numFmtId="0" fontId="0" fillId="0" borderId="1" xfId="0" applyBorder="1" applyAlignment="1">
      <alignment horizontal="right" vertical="top" wrapText="1"/>
    </xf>
    <xf numFmtId="0" fontId="12" fillId="2" borderId="0" xfId="0" applyFont="1" applyFill="1" applyAlignment="1">
      <alignment horizontal="left"/>
    </xf>
    <xf numFmtId="0" fontId="11" fillId="0" borderId="0" xfId="0" applyFont="1" applyAlignment="1">
      <alignment horizontal="left" vertical="top" wrapText="1"/>
    </xf>
    <xf numFmtId="0" fontId="0" fillId="0" borderId="0" xfId="0" applyAlignment="1"/>
    <xf numFmtId="0" fontId="15" fillId="0" borderId="0" xfId="0" applyFont="1" applyAlignment="1"/>
  </cellXfs>
  <cellStyles count="2">
    <cellStyle name="Normal" xfId="0" builtinId="0"/>
    <cellStyle name="Percent" xfId="1" builtinId="5"/>
  </cellStyles>
  <dxfs count="0"/>
  <tableStyles count="0" defaultTableStyle="TableStyleMedium2" defaultPivotStyle="PivotStyleLight16"/>
  <colors>
    <mruColors>
      <color rgb="FF0436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
  <sheetViews>
    <sheetView tabSelected="1" workbookViewId="0"/>
  </sheetViews>
  <sheetFormatPr defaultColWidth="8.85546875" defaultRowHeight="15"/>
  <cols>
    <col min="1" max="1" width="42.7109375" bestFit="1" customWidth="1"/>
    <col min="2" max="2" width="120.42578125" customWidth="1"/>
  </cols>
  <sheetData>
    <row r="1" spans="1:6">
      <c r="A1" s="34" t="s">
        <v>0</v>
      </c>
      <c r="B1" s="34" t="s">
        <v>1</v>
      </c>
    </row>
    <row r="2" spans="1:6" ht="30" customHeight="1">
      <c r="A2" s="5" t="s">
        <v>2</v>
      </c>
      <c r="B2" s="1" t="s">
        <v>3</v>
      </c>
    </row>
    <row r="3" spans="1:6" ht="30" customHeight="1">
      <c r="A3" s="5" t="s">
        <v>4</v>
      </c>
      <c r="B3" s="1" t="s">
        <v>5</v>
      </c>
    </row>
    <row r="4" spans="1:6" ht="30" customHeight="1">
      <c r="A4" s="5" t="s">
        <v>6</v>
      </c>
      <c r="B4" s="1" t="s">
        <v>7</v>
      </c>
    </row>
    <row r="5" spans="1:6" ht="19.5" customHeight="1">
      <c r="A5" s="5" t="s">
        <v>8</v>
      </c>
      <c r="B5" s="1" t="s">
        <v>9</v>
      </c>
    </row>
    <row r="6" spans="1:6" ht="45.75" customHeight="1">
      <c r="A6" s="5" t="s">
        <v>10</v>
      </c>
      <c r="B6" s="41" t="s">
        <v>11</v>
      </c>
      <c r="C6" s="16"/>
      <c r="D6" s="16"/>
      <c r="E6" s="16"/>
      <c r="F6" s="16"/>
    </row>
    <row r="7" spans="1:6">
      <c r="A7" s="56" t="s">
        <v>12</v>
      </c>
      <c r="B7" s="56"/>
    </row>
    <row r="8" spans="1:6" ht="54" customHeight="1">
      <c r="A8" s="57" t="s">
        <v>13</v>
      </c>
      <c r="B8" s="57"/>
    </row>
    <row r="9" spans="1:6" ht="149.25" customHeight="1">
      <c r="A9" s="57" t="s">
        <v>14</v>
      </c>
      <c r="B9" s="57"/>
    </row>
    <row r="10" spans="1:6" ht="81" customHeight="1">
      <c r="A10" s="57" t="s">
        <v>15</v>
      </c>
      <c r="B10" s="57"/>
    </row>
    <row r="11" spans="1:6">
      <c r="A11" s="67" t="s">
        <v>16</v>
      </c>
      <c r="B11" s="67"/>
    </row>
    <row r="12" spans="1:6">
      <c r="A12" s="39" t="s">
        <v>17</v>
      </c>
      <c r="B12" s="39" t="s">
        <v>18</v>
      </c>
    </row>
    <row r="13" spans="1:6">
      <c r="A13" s="68" t="s">
        <v>19</v>
      </c>
      <c r="B13" s="68"/>
    </row>
    <row r="14" spans="1:6">
      <c r="A14" s="68" t="s">
        <v>20</v>
      </c>
      <c r="B14" s="68"/>
    </row>
    <row r="15" spans="1:6">
      <c r="A15" s="68" t="s">
        <v>21</v>
      </c>
      <c r="B15" s="68"/>
    </row>
  </sheetData>
  <mergeCells count="8">
    <mergeCell ref="A7:B7"/>
    <mergeCell ref="A13:B13"/>
    <mergeCell ref="A14:B14"/>
    <mergeCell ref="A15:B15"/>
    <mergeCell ref="A9:B9"/>
    <mergeCell ref="A10:B10"/>
    <mergeCell ref="A8:B8"/>
    <mergeCell ref="A11:B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0"/>
  <sheetViews>
    <sheetView workbookViewId="0">
      <selection sqref="A1:E1"/>
    </sheetView>
  </sheetViews>
  <sheetFormatPr defaultColWidth="8.85546875" defaultRowHeight="15"/>
  <cols>
    <col min="1" max="1" width="39.28515625" customWidth="1"/>
    <col min="2" max="5" width="18.7109375" customWidth="1"/>
    <col min="7" max="9" width="9" bestFit="1" customWidth="1"/>
    <col min="10" max="10" width="9.140625" bestFit="1" customWidth="1"/>
  </cols>
  <sheetData>
    <row r="1" spans="1:10">
      <c r="A1" s="56" t="s">
        <v>22</v>
      </c>
      <c r="B1" s="56"/>
      <c r="C1" s="56"/>
      <c r="D1" s="56"/>
      <c r="E1" s="56"/>
    </row>
    <row r="2" spans="1:10" ht="30.75" customHeight="1" thickBot="1">
      <c r="A2" s="57" t="s">
        <v>23</v>
      </c>
      <c r="B2" s="57"/>
      <c r="C2" s="57"/>
      <c r="D2" s="57"/>
      <c r="E2" s="57"/>
    </row>
    <row r="3" spans="1:10" ht="45.75" thickBot="1">
      <c r="A3" s="35" t="s">
        <v>24</v>
      </c>
      <c r="B3" s="36" t="s">
        <v>25</v>
      </c>
      <c r="C3" s="36" t="s">
        <v>26</v>
      </c>
      <c r="D3" s="36" t="s">
        <v>27</v>
      </c>
      <c r="E3" s="36" t="s">
        <v>28</v>
      </c>
    </row>
    <row r="4" spans="1:10">
      <c r="A4" s="6" t="s">
        <v>29</v>
      </c>
      <c r="B4" s="19">
        <v>32526.12</v>
      </c>
      <c r="C4" s="19">
        <v>36525.72</v>
      </c>
      <c r="D4" s="19">
        <v>36995.4</v>
      </c>
      <c r="E4" s="19">
        <v>42727.44</v>
      </c>
    </row>
    <row r="5" spans="1:10">
      <c r="A5" s="6" t="s">
        <v>30</v>
      </c>
      <c r="B5" s="19">
        <v>0</v>
      </c>
      <c r="C5" s="19">
        <v>0</v>
      </c>
      <c r="D5" s="3">
        <v>0</v>
      </c>
      <c r="E5" s="19">
        <v>0</v>
      </c>
    </row>
    <row r="6" spans="1:10">
      <c r="A6" s="6" t="s">
        <v>31</v>
      </c>
      <c r="B6" s="19">
        <v>0</v>
      </c>
      <c r="C6" s="19">
        <v>0</v>
      </c>
      <c r="D6" s="3">
        <v>7892</v>
      </c>
      <c r="E6" s="19">
        <v>13117.19</v>
      </c>
    </row>
    <row r="7" spans="1:10">
      <c r="A7" s="6" t="s">
        <v>32</v>
      </c>
      <c r="B7" s="19">
        <v>0</v>
      </c>
      <c r="C7" s="19">
        <v>0</v>
      </c>
      <c r="D7" s="19">
        <v>807.41</v>
      </c>
      <c r="E7" s="19">
        <v>974.63</v>
      </c>
    </row>
    <row r="8" spans="1:10">
      <c r="A8" s="6" t="s">
        <v>33</v>
      </c>
      <c r="B8" s="19">
        <v>526</v>
      </c>
      <c r="C8" s="19">
        <v>526</v>
      </c>
      <c r="D8" s="19">
        <v>870.5</v>
      </c>
      <c r="E8" s="19">
        <v>1052</v>
      </c>
    </row>
    <row r="9" spans="1:10">
      <c r="A9" s="6" t="s">
        <v>34</v>
      </c>
      <c r="B9" s="19">
        <v>220.5</v>
      </c>
      <c r="C9" s="19">
        <v>220.5</v>
      </c>
      <c r="D9" s="19">
        <v>473</v>
      </c>
      <c r="E9" s="19">
        <v>946</v>
      </c>
    </row>
    <row r="10" spans="1:10" ht="15.75" thickBot="1">
      <c r="A10" s="8" t="s">
        <v>35</v>
      </c>
      <c r="B10" s="7">
        <f>SUM(B4:B9)</f>
        <v>33272.619999999995</v>
      </c>
      <c r="C10" s="7">
        <f t="shared" ref="C10:E10" si="0">SUM(C4:C9)</f>
        <v>37272.22</v>
      </c>
      <c r="D10" s="7">
        <f t="shared" si="0"/>
        <v>47038.310000000005</v>
      </c>
      <c r="E10" s="7">
        <f t="shared" si="0"/>
        <v>58817.26</v>
      </c>
    </row>
    <row r="13" spans="1:10">
      <c r="A13" s="59" t="s">
        <v>36</v>
      </c>
      <c r="B13" s="59"/>
      <c r="C13" s="59"/>
      <c r="D13" s="59"/>
      <c r="E13" s="59"/>
    </row>
    <row r="14" spans="1:10" ht="46.5" customHeight="1" thickBot="1">
      <c r="A14" s="58" t="s">
        <v>37</v>
      </c>
      <c r="B14" s="58"/>
      <c r="C14" s="58"/>
      <c r="D14" s="58"/>
      <c r="E14" s="58"/>
    </row>
    <row r="15" spans="1:10" ht="45.75" thickBot="1">
      <c r="A15" s="42" t="s">
        <v>38</v>
      </c>
      <c r="B15" s="36" t="s">
        <v>25</v>
      </c>
      <c r="C15" s="36" t="s">
        <v>39</v>
      </c>
      <c r="D15" s="36" t="s">
        <v>27</v>
      </c>
      <c r="E15" s="36" t="s">
        <v>28</v>
      </c>
    </row>
    <row r="16" spans="1:10">
      <c r="A16" s="6">
        <v>2024</v>
      </c>
      <c r="B16" s="52">
        <v>441</v>
      </c>
      <c r="C16" s="52">
        <v>441</v>
      </c>
      <c r="D16" s="52">
        <v>940</v>
      </c>
      <c r="E16" s="52">
        <v>1880</v>
      </c>
      <c r="G16" s="49"/>
      <c r="H16" s="49"/>
      <c r="I16" s="49"/>
      <c r="J16" s="49"/>
    </row>
    <row r="17" spans="1:10">
      <c r="A17" s="43">
        <v>2025</v>
      </c>
      <c r="B17" s="53">
        <v>220.5</v>
      </c>
      <c r="C17" s="53">
        <v>220.5</v>
      </c>
      <c r="D17" s="52">
        <v>473</v>
      </c>
      <c r="E17" s="54">
        <v>946</v>
      </c>
      <c r="G17" s="50"/>
      <c r="H17" s="50"/>
      <c r="I17" s="49"/>
      <c r="J17" s="51"/>
    </row>
    <row r="18" spans="1:10" ht="15.75" thickBot="1">
      <c r="A18" s="44" t="s">
        <v>40</v>
      </c>
      <c r="B18" s="55">
        <f>B17-B16</f>
        <v>-220.5</v>
      </c>
      <c r="C18" s="55">
        <f t="shared" ref="C18:E18" si="1">C17-C16</f>
        <v>-220.5</v>
      </c>
      <c r="D18" s="55">
        <f t="shared" si="1"/>
        <v>-467</v>
      </c>
      <c r="E18" s="55">
        <f t="shared" si="1"/>
        <v>-934</v>
      </c>
    </row>
    <row r="20" spans="1:10">
      <c r="A20" t="s">
        <v>16</v>
      </c>
    </row>
  </sheetData>
  <mergeCells count="4">
    <mergeCell ref="A14:E14"/>
    <mergeCell ref="A1:E1"/>
    <mergeCell ref="A2:E2"/>
    <mergeCell ref="A13:E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8"/>
  <sheetViews>
    <sheetView workbookViewId="0">
      <pane ySplit="3" topLeftCell="A4" activePane="bottomLeft" state="frozen"/>
      <selection pane="bottomLeft" sqref="A1:E1"/>
    </sheetView>
  </sheetViews>
  <sheetFormatPr defaultColWidth="8.85546875" defaultRowHeight="15"/>
  <cols>
    <col min="1" max="1" width="8.7109375" customWidth="1"/>
    <col min="2" max="5" width="18.7109375" style="2" customWidth="1"/>
  </cols>
  <sheetData>
    <row r="1" spans="1:10">
      <c r="A1" s="56" t="s">
        <v>41</v>
      </c>
      <c r="B1" s="56"/>
      <c r="C1" s="56"/>
      <c r="D1" s="56"/>
      <c r="E1" s="56"/>
    </row>
    <row r="2" spans="1:10" ht="46.5" customHeight="1" thickBot="1">
      <c r="A2" s="57" t="s">
        <v>5</v>
      </c>
      <c r="B2" s="57"/>
      <c r="C2" s="57"/>
      <c r="D2" s="57"/>
      <c r="E2" s="57"/>
    </row>
    <row r="3" spans="1:10" s="5" customFormat="1" ht="45.75" thickBot="1">
      <c r="A3" s="15" t="s">
        <v>42</v>
      </c>
      <c r="B3" s="14" t="s">
        <v>25</v>
      </c>
      <c r="C3" s="14" t="s">
        <v>39</v>
      </c>
      <c r="D3" s="14" t="s">
        <v>27</v>
      </c>
      <c r="E3" s="14" t="s">
        <v>28</v>
      </c>
    </row>
    <row r="4" spans="1:10">
      <c r="A4">
        <v>1993</v>
      </c>
      <c r="B4" s="4">
        <v>22249.483644859814</v>
      </c>
      <c r="C4" s="4">
        <v>25136.41121495327</v>
      </c>
      <c r="D4" s="4">
        <v>40077.460280373831</v>
      </c>
      <c r="E4" s="4">
        <v>48567.521028037387</v>
      </c>
      <c r="G4" s="4"/>
      <c r="H4" s="4"/>
      <c r="I4" s="4"/>
      <c r="J4" s="4"/>
    </row>
    <row r="5" spans="1:10">
      <c r="A5">
        <v>1994</v>
      </c>
      <c r="B5" s="4">
        <v>22225.360933488912</v>
      </c>
      <c r="C5" s="4">
        <v>25114.744457409564</v>
      </c>
      <c r="D5" s="4">
        <v>40044.107351225197</v>
      </c>
      <c r="E5" s="4">
        <v>48597.068844807458</v>
      </c>
      <c r="G5" s="4"/>
      <c r="H5" s="4"/>
      <c r="I5" s="4"/>
      <c r="J5" s="4"/>
    </row>
    <row r="6" spans="1:10">
      <c r="A6">
        <v>1995</v>
      </c>
      <c r="B6" s="4">
        <v>21743.378995433792</v>
      </c>
      <c r="C6" s="4">
        <v>24570.018264840182</v>
      </c>
      <c r="D6" s="4">
        <v>39175.570776255707</v>
      </c>
      <c r="E6" s="4">
        <v>47543.022831050228</v>
      </c>
      <c r="G6" s="4"/>
      <c r="H6" s="4"/>
      <c r="I6" s="4"/>
      <c r="J6" s="4"/>
    </row>
    <row r="7" spans="1:10">
      <c r="A7">
        <v>1996</v>
      </c>
      <c r="B7" s="4">
        <v>21286.895388076486</v>
      </c>
      <c r="C7" s="4">
        <v>24626.305961754777</v>
      </c>
      <c r="D7" s="4">
        <v>38436.467941507304</v>
      </c>
      <c r="E7" s="4">
        <v>46626.150731158596</v>
      </c>
      <c r="G7" s="4"/>
      <c r="H7" s="4"/>
      <c r="I7" s="4"/>
      <c r="J7" s="4"/>
    </row>
    <row r="8" spans="1:10">
      <c r="A8">
        <v>1997</v>
      </c>
      <c r="B8" s="4">
        <v>14050.016393805308</v>
      </c>
      <c r="C8" s="4">
        <v>17880.362831858405</v>
      </c>
      <c r="D8" s="4">
        <v>33951.619469026547</v>
      </c>
      <c r="E8" s="4">
        <v>45460.150442477869</v>
      </c>
      <c r="G8" s="4"/>
      <c r="H8" s="4"/>
      <c r="I8" s="4"/>
      <c r="J8" s="4"/>
    </row>
    <row r="9" spans="1:10">
      <c r="A9">
        <v>1998</v>
      </c>
      <c r="B9" s="4">
        <v>13877.993362541072</v>
      </c>
      <c r="C9" s="4">
        <v>17773.058357064623</v>
      </c>
      <c r="D9" s="4">
        <v>34111.515881708656</v>
      </c>
      <c r="E9" s="4">
        <v>45956.216867469877</v>
      </c>
      <c r="G9" s="4"/>
      <c r="H9" s="4"/>
      <c r="I9" s="4"/>
      <c r="J9" s="4"/>
    </row>
    <row r="10" spans="1:10">
      <c r="A10">
        <v>1999</v>
      </c>
      <c r="B10" s="4">
        <v>15408.28762109795</v>
      </c>
      <c r="C10" s="4">
        <v>19265.662002152851</v>
      </c>
      <c r="D10" s="4">
        <v>36324.857782561892</v>
      </c>
      <c r="E10" s="4">
        <v>48800.946996770719</v>
      </c>
      <c r="G10" s="4"/>
      <c r="H10" s="4"/>
      <c r="I10" s="4"/>
      <c r="J10" s="4"/>
    </row>
    <row r="11" spans="1:10">
      <c r="A11">
        <v>2000</v>
      </c>
      <c r="B11" s="4">
        <v>15026.348197064985</v>
      </c>
      <c r="C11" s="4">
        <v>18783.326813417189</v>
      </c>
      <c r="D11" s="4">
        <v>35462.44955974842</v>
      </c>
      <c r="E11" s="4">
        <v>47680.444192872113</v>
      </c>
      <c r="G11" s="4"/>
      <c r="H11" s="4"/>
      <c r="I11" s="4"/>
      <c r="J11" s="4"/>
    </row>
    <row r="12" spans="1:10">
      <c r="A12">
        <v>2001</v>
      </c>
      <c r="B12" s="4">
        <v>15066.995357873209</v>
      </c>
      <c r="C12" s="4">
        <v>19101.144233128831</v>
      </c>
      <c r="D12" s="4">
        <v>34905.327075664623</v>
      </c>
      <c r="E12" s="4">
        <v>46841.156032719839</v>
      </c>
      <c r="G12" s="4"/>
      <c r="H12" s="4"/>
      <c r="I12" s="4"/>
      <c r="J12" s="4"/>
    </row>
    <row r="13" spans="1:10">
      <c r="A13">
        <v>2002</v>
      </c>
      <c r="B13" s="4">
        <v>19270.659779999998</v>
      </c>
      <c r="C13" s="4">
        <v>24828.82978</v>
      </c>
      <c r="D13" s="4">
        <v>35373.63884</v>
      </c>
      <c r="E13" s="4">
        <v>47535.538759999996</v>
      </c>
      <c r="G13" s="4"/>
      <c r="H13" s="4"/>
      <c r="I13" s="4"/>
      <c r="J13" s="4"/>
    </row>
    <row r="14" spans="1:10">
      <c r="A14">
        <v>2003</v>
      </c>
      <c r="B14" s="4">
        <v>20432.96494163424</v>
      </c>
      <c r="C14" s="4">
        <v>26240.533657587544</v>
      </c>
      <c r="D14" s="4">
        <v>34576.23929961089</v>
      </c>
      <c r="E14" s="4">
        <v>46650.050583657583</v>
      </c>
      <c r="G14" s="4"/>
      <c r="H14" s="4"/>
      <c r="I14" s="4"/>
      <c r="J14" s="4"/>
    </row>
    <row r="15" spans="1:10">
      <c r="A15">
        <v>2004</v>
      </c>
      <c r="B15" s="4">
        <v>20205.351060171917</v>
      </c>
      <c r="C15" s="4">
        <v>25867.271308500476</v>
      </c>
      <c r="D15" s="4">
        <v>34122.86150907354</v>
      </c>
      <c r="E15" s="4">
        <v>46408.848137535817</v>
      </c>
      <c r="G15" s="4"/>
      <c r="H15" s="4"/>
      <c r="I15" s="4"/>
      <c r="J15" s="4"/>
    </row>
    <row r="16" spans="1:10">
      <c r="A16">
        <v>2005</v>
      </c>
      <c r="B16" s="4">
        <v>20885.626168224298</v>
      </c>
      <c r="C16" s="4">
        <v>26509.859813084113</v>
      </c>
      <c r="D16" s="4">
        <v>34755.155140186915</v>
      </c>
      <c r="E16" s="4">
        <v>48543.136560747662</v>
      </c>
      <c r="G16" s="4"/>
      <c r="H16" s="4"/>
      <c r="I16" s="4"/>
      <c r="J16" s="4"/>
    </row>
    <row r="17" spans="1:10">
      <c r="A17">
        <v>2006</v>
      </c>
      <c r="B17" s="4">
        <v>20496.765426214482</v>
      </c>
      <c r="C17" s="4">
        <v>26007.865261228231</v>
      </c>
      <c r="D17" s="4">
        <v>35234.490522456465</v>
      </c>
      <c r="E17" s="4">
        <v>47759.323373052248</v>
      </c>
      <c r="G17" s="4"/>
      <c r="H17" s="4"/>
      <c r="I17" s="4"/>
      <c r="J17" s="4"/>
    </row>
    <row r="18" spans="1:10">
      <c r="A18">
        <v>2007</v>
      </c>
      <c r="B18" s="4">
        <v>21924.249076233184</v>
      </c>
      <c r="C18" s="4">
        <v>27894.855605381166</v>
      </c>
      <c r="D18" s="4">
        <v>28335.824645739915</v>
      </c>
      <c r="E18" s="4">
        <v>46164.321937219735</v>
      </c>
      <c r="G18" s="4"/>
      <c r="H18" s="4"/>
      <c r="I18" s="4"/>
      <c r="J18" s="4"/>
    </row>
    <row r="19" spans="1:10">
      <c r="A19">
        <v>2008</v>
      </c>
      <c r="B19" s="4">
        <v>24897.310692375107</v>
      </c>
      <c r="C19" s="4">
        <v>30954.074496056088</v>
      </c>
      <c r="D19" s="4">
        <v>38006.212655565294</v>
      </c>
      <c r="E19" s="4">
        <v>48247.889044697622</v>
      </c>
      <c r="G19" s="4"/>
      <c r="H19" s="4"/>
      <c r="I19" s="4"/>
      <c r="J19" s="4"/>
    </row>
    <row r="20" spans="1:10">
      <c r="A20">
        <v>2009</v>
      </c>
      <c r="B20" s="4">
        <v>24853.191433566433</v>
      </c>
      <c r="C20" s="4">
        <v>30884.383741258738</v>
      </c>
      <c r="D20" s="4">
        <v>37964.661905594403</v>
      </c>
      <c r="E20" s="4">
        <v>48115.27912587412</v>
      </c>
      <c r="G20" s="4"/>
      <c r="H20" s="4"/>
      <c r="I20" s="4"/>
      <c r="J20" s="4"/>
    </row>
    <row r="21" spans="1:10">
      <c r="A21">
        <v>2010</v>
      </c>
      <c r="B21" s="4">
        <v>24413.650643776822</v>
      </c>
      <c r="C21" s="4">
        <v>29490.460944206006</v>
      </c>
      <c r="D21" s="4">
        <v>37325.196995708153</v>
      </c>
      <c r="E21" s="4">
        <v>47340.551330472103</v>
      </c>
      <c r="G21" s="4"/>
      <c r="H21" s="4"/>
      <c r="I21" s="4"/>
      <c r="J21" s="4"/>
    </row>
    <row r="22" spans="1:10">
      <c r="A22">
        <v>2011</v>
      </c>
      <c r="B22" s="4">
        <v>23726.831526271893</v>
      </c>
      <c r="C22" s="4">
        <v>29481.363636363636</v>
      </c>
      <c r="D22" s="4">
        <v>36294.157214345287</v>
      </c>
      <c r="E22" s="4">
        <v>46033.969858215183</v>
      </c>
      <c r="G22" s="4"/>
      <c r="H22" s="4"/>
      <c r="I22" s="4"/>
      <c r="J22" s="4"/>
    </row>
    <row r="23" spans="1:10">
      <c r="A23">
        <v>2012</v>
      </c>
      <c r="B23" s="4">
        <v>23387.368940016433</v>
      </c>
      <c r="C23" s="4">
        <v>29040.598192276088</v>
      </c>
      <c r="D23" s="4">
        <v>35815.028759244044</v>
      </c>
      <c r="E23" s="4">
        <v>45459.248972884139</v>
      </c>
      <c r="G23" s="4"/>
      <c r="H23" s="4"/>
      <c r="I23" s="4"/>
      <c r="J23" s="4"/>
    </row>
    <row r="24" spans="1:10">
      <c r="A24">
        <v>2013</v>
      </c>
      <c r="B24" s="4">
        <v>23189.238599348533</v>
      </c>
      <c r="C24" s="4">
        <v>28791.828175895764</v>
      </c>
      <c r="D24" s="4">
        <v>35557.055374592834</v>
      </c>
      <c r="E24" s="4">
        <v>45171.05897394137</v>
      </c>
      <c r="G24" s="4"/>
      <c r="H24" s="4"/>
      <c r="I24" s="4"/>
      <c r="J24" s="4"/>
    </row>
    <row r="25" spans="1:10">
      <c r="A25">
        <v>2014</v>
      </c>
      <c r="B25" s="4">
        <v>29614.361821086259</v>
      </c>
      <c r="C25" s="4">
        <v>35109.553514376996</v>
      </c>
      <c r="D25" s="4">
        <v>39007.336261980825</v>
      </c>
      <c r="E25" s="4">
        <v>43454.28407348242</v>
      </c>
      <c r="G25" s="4"/>
      <c r="H25" s="4"/>
      <c r="I25" s="4"/>
      <c r="J25" s="4"/>
    </row>
    <row r="26" spans="1:10">
      <c r="A26">
        <v>2015</v>
      </c>
      <c r="B26" s="4">
        <v>27313.489731437599</v>
      </c>
      <c r="C26" s="4">
        <v>32782.932069510272</v>
      </c>
      <c r="D26" s="4">
        <v>40423.549763033174</v>
      </c>
      <c r="E26" s="4">
        <v>46276.903633491311</v>
      </c>
      <c r="G26" s="4"/>
      <c r="H26" s="4"/>
      <c r="I26" s="4"/>
      <c r="J26" s="4"/>
    </row>
    <row r="27" spans="1:10">
      <c r="A27">
        <v>2016</v>
      </c>
      <c r="B27" s="4">
        <v>27325.744548286602</v>
      </c>
      <c r="C27" s="4">
        <v>32730.02180685358</v>
      </c>
      <c r="D27" s="4">
        <v>41462.648411214948</v>
      </c>
      <c r="E27" s="4">
        <v>49507.745062305294</v>
      </c>
      <c r="G27" s="4"/>
      <c r="H27" s="4"/>
      <c r="I27" s="4"/>
      <c r="J27" s="4"/>
    </row>
    <row r="28" spans="1:10">
      <c r="A28">
        <v>2017</v>
      </c>
      <c r="B28" s="4">
        <v>21648.208588957055</v>
      </c>
      <c r="C28" s="4">
        <v>27974.441717791411</v>
      </c>
      <c r="D28" s="4">
        <v>42924.801349693247</v>
      </c>
      <c r="E28" s="4">
        <v>55729.064463190181</v>
      </c>
      <c r="G28" s="4"/>
      <c r="H28" s="4"/>
      <c r="I28" s="4"/>
      <c r="J28" s="4"/>
    </row>
    <row r="29" spans="1:10">
      <c r="A29">
        <v>2018</v>
      </c>
      <c r="B29" s="4">
        <v>27280.09445277361</v>
      </c>
      <c r="C29" s="4">
        <v>33914.562218890555</v>
      </c>
      <c r="D29" s="4">
        <v>42400.181889055464</v>
      </c>
      <c r="E29" s="4">
        <v>56061.3880209895</v>
      </c>
      <c r="G29" s="4"/>
      <c r="H29" s="4"/>
      <c r="I29" s="4"/>
      <c r="J29" s="4"/>
    </row>
    <row r="30" spans="1:10">
      <c r="A30">
        <v>2019</v>
      </c>
      <c r="B30" s="4">
        <v>31282.51470588235</v>
      </c>
      <c r="C30" s="4">
        <v>37714.083823529407</v>
      </c>
      <c r="D30" s="4">
        <v>43789.990911764704</v>
      </c>
      <c r="E30" s="4">
        <v>56325.163794117645</v>
      </c>
      <c r="G30" s="4"/>
      <c r="H30" s="4"/>
      <c r="I30" s="4"/>
      <c r="J30" s="4"/>
    </row>
    <row r="31" spans="1:10">
      <c r="A31">
        <v>2020</v>
      </c>
      <c r="B31" s="4">
        <v>32566.037693430655</v>
      </c>
      <c r="C31" s="4">
        <v>39644.112408759123</v>
      </c>
      <c r="D31" s="4">
        <v>45927.962510948906</v>
      </c>
      <c r="E31" s="4">
        <v>60078.143211678835</v>
      </c>
      <c r="G31" s="4"/>
      <c r="H31" s="4"/>
      <c r="I31" s="4"/>
      <c r="J31" s="4"/>
    </row>
    <row r="32" spans="1:10">
      <c r="A32">
        <v>2021</v>
      </c>
      <c r="B32" s="4">
        <v>31365.562853107342</v>
      </c>
      <c r="C32" s="4">
        <v>37516.1052259887</v>
      </c>
      <c r="D32" s="4">
        <v>44729.332372881348</v>
      </c>
      <c r="E32" s="4">
        <v>58102.169999999991</v>
      </c>
      <c r="G32" s="4"/>
      <c r="H32" s="4"/>
      <c r="I32" s="4"/>
      <c r="J32" s="4"/>
    </row>
    <row r="33" spans="1:5">
      <c r="A33">
        <v>2022</v>
      </c>
      <c r="B33" s="21">
        <v>28391.87412698413</v>
      </c>
      <c r="C33" s="21">
        <v>34473.312169312172</v>
      </c>
      <c r="D33" s="21">
        <v>40707.286798941801</v>
      </c>
      <c r="E33" s="21">
        <v>52413.161269841272</v>
      </c>
    </row>
    <row r="34" spans="1:5">
      <c r="A34">
        <v>2023</v>
      </c>
      <c r="B34" s="21">
        <v>28847.67192870783</v>
      </c>
      <c r="C34" s="21">
        <v>35473.032183322728</v>
      </c>
      <c r="D34" s="21">
        <v>42318.552132399745</v>
      </c>
      <c r="E34" s="21">
        <v>55295.993829089755</v>
      </c>
    </row>
    <row r="35" spans="1:5">
      <c r="A35">
        <v>2024</v>
      </c>
      <c r="B35" s="21">
        <v>29881.236420136731</v>
      </c>
      <c r="C35" s="21">
        <v>34901.409049098809</v>
      </c>
      <c r="D35" s="21">
        <v>41441.130727159718</v>
      </c>
      <c r="E35" s="21">
        <v>57912.890975761336</v>
      </c>
    </row>
    <row r="36" spans="1:5" ht="15.75" thickBot="1">
      <c r="A36">
        <v>2025</v>
      </c>
      <c r="B36" s="21">
        <v>33272.619999999995</v>
      </c>
      <c r="C36" s="21">
        <v>37272.22</v>
      </c>
      <c r="D36" s="21">
        <v>47038.310000000005</v>
      </c>
      <c r="E36" s="21">
        <v>58817.26</v>
      </c>
    </row>
    <row r="37" spans="1:5">
      <c r="A37" s="18"/>
      <c r="B37" s="20"/>
      <c r="C37" s="20"/>
      <c r="D37" s="20"/>
      <c r="E37" s="20"/>
    </row>
    <row r="38" spans="1:5">
      <c r="A38" t="s">
        <v>16</v>
      </c>
      <c r="B38"/>
      <c r="C38"/>
      <c r="D38"/>
      <c r="E38"/>
    </row>
  </sheetData>
  <mergeCells count="2">
    <mergeCell ref="A2:E2"/>
    <mergeCell ref="A1:E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720D7-B7EC-4932-95B9-CD3989646665}">
  <dimension ref="A1:E38"/>
  <sheetViews>
    <sheetView workbookViewId="0">
      <pane ySplit="3" topLeftCell="A4" activePane="bottomLeft" state="frozen"/>
      <selection pane="bottomLeft" sqref="A1:E1"/>
    </sheetView>
  </sheetViews>
  <sheetFormatPr defaultColWidth="8.85546875" defaultRowHeight="15"/>
  <cols>
    <col min="1" max="1" width="8.7109375" customWidth="1"/>
    <col min="2" max="5" width="18.7109375" customWidth="1"/>
  </cols>
  <sheetData>
    <row r="1" spans="1:5">
      <c r="A1" s="56" t="s">
        <v>43</v>
      </c>
      <c r="B1" s="56"/>
      <c r="C1" s="56"/>
      <c r="D1" s="56"/>
      <c r="E1" s="56"/>
    </row>
    <row r="2" spans="1:5" ht="32.25" customHeight="1" thickBot="1">
      <c r="A2" s="60" t="s">
        <v>7</v>
      </c>
      <c r="B2" s="60"/>
      <c r="C2" s="60"/>
      <c r="D2" s="60"/>
      <c r="E2" s="60"/>
    </row>
    <row r="3" spans="1:5" ht="45.75" thickBot="1">
      <c r="A3" s="37" t="s">
        <v>42</v>
      </c>
      <c r="B3" s="38" t="s">
        <v>25</v>
      </c>
      <c r="C3" s="38" t="s">
        <v>39</v>
      </c>
      <c r="D3" s="38" t="s">
        <v>27</v>
      </c>
      <c r="E3" s="38" t="s">
        <v>28</v>
      </c>
    </row>
    <row r="4" spans="1:5">
      <c r="A4">
        <v>1993</v>
      </c>
      <c r="B4" s="4">
        <v>11599</v>
      </c>
      <c r="C4" s="4">
        <v>13104</v>
      </c>
      <c r="D4" s="4">
        <v>20893</v>
      </c>
      <c r="E4" s="4">
        <v>25319</v>
      </c>
    </row>
    <row r="5" spans="1:5">
      <c r="A5">
        <v>1994</v>
      </c>
      <c r="B5" s="4">
        <v>11599.96</v>
      </c>
      <c r="C5" s="4">
        <v>13108</v>
      </c>
      <c r="D5" s="4">
        <v>20900</v>
      </c>
      <c r="E5" s="4">
        <v>25364</v>
      </c>
    </row>
    <row r="6" spans="1:5">
      <c r="A6">
        <v>1995</v>
      </c>
      <c r="B6" s="4">
        <v>11600</v>
      </c>
      <c r="C6" s="4">
        <v>13108</v>
      </c>
      <c r="D6" s="4">
        <v>20900</v>
      </c>
      <c r="E6" s="4">
        <v>25364</v>
      </c>
    </row>
    <row r="7" spans="1:5">
      <c r="A7">
        <v>1996</v>
      </c>
      <c r="B7" s="4">
        <v>11525</v>
      </c>
      <c r="C7" s="4">
        <v>13333</v>
      </c>
      <c r="D7" s="4">
        <v>20810</v>
      </c>
      <c r="E7" s="4">
        <v>25244</v>
      </c>
    </row>
    <row r="8" spans="1:5">
      <c r="A8">
        <v>1997</v>
      </c>
      <c r="B8" s="4">
        <v>7735.21</v>
      </c>
      <c r="C8" s="4">
        <v>9844</v>
      </c>
      <c r="D8" s="4">
        <v>18692</v>
      </c>
      <c r="E8" s="4">
        <v>25028</v>
      </c>
    </row>
    <row r="9" spans="1:5">
      <c r="A9">
        <v>1998</v>
      </c>
      <c r="B9" s="4">
        <v>7716.57</v>
      </c>
      <c r="C9" s="4">
        <v>9882.34</v>
      </c>
      <c r="D9" s="4">
        <v>18967</v>
      </c>
      <c r="E9" s="4">
        <v>25553</v>
      </c>
    </row>
    <row r="10" spans="1:5">
      <c r="A10">
        <v>1999</v>
      </c>
      <c r="B10" s="4">
        <v>8717.5999999999985</v>
      </c>
      <c r="C10" s="4">
        <v>10900</v>
      </c>
      <c r="D10" s="4">
        <v>20551.64</v>
      </c>
      <c r="E10" s="4">
        <v>27610.280000000002</v>
      </c>
    </row>
    <row r="11" spans="1:5">
      <c r="A11">
        <v>2000</v>
      </c>
      <c r="B11" s="4">
        <v>8730.2899999999991</v>
      </c>
      <c r="C11" s="4">
        <v>10913.09</v>
      </c>
      <c r="D11" s="4">
        <v>20603.64</v>
      </c>
      <c r="E11" s="4">
        <v>27702.280000000002</v>
      </c>
    </row>
    <row r="12" spans="1:5">
      <c r="A12">
        <v>2001</v>
      </c>
      <c r="B12" s="4">
        <v>8974.1299999999992</v>
      </c>
      <c r="C12" s="4">
        <v>11376.929999999998</v>
      </c>
      <c r="D12" s="4">
        <v>20790.14</v>
      </c>
      <c r="E12" s="4">
        <v>27899.3</v>
      </c>
    </row>
    <row r="13" spans="1:5">
      <c r="A13">
        <v>2002</v>
      </c>
      <c r="B13" s="4">
        <v>11736.09</v>
      </c>
      <c r="C13" s="4">
        <v>15121.09</v>
      </c>
      <c r="D13" s="4">
        <v>21543.02</v>
      </c>
      <c r="E13" s="4">
        <v>28949.78</v>
      </c>
    </row>
    <row r="14" spans="1:5">
      <c r="A14">
        <v>2003</v>
      </c>
      <c r="B14" s="4">
        <v>12792.38</v>
      </c>
      <c r="C14" s="4">
        <v>16428.3</v>
      </c>
      <c r="D14" s="4">
        <v>21647</v>
      </c>
      <c r="E14" s="4">
        <v>29206</v>
      </c>
    </row>
    <row r="15" spans="1:5">
      <c r="A15">
        <v>2004</v>
      </c>
      <c r="B15" s="4">
        <v>12883.68</v>
      </c>
      <c r="C15" s="4">
        <v>16493.93</v>
      </c>
      <c r="D15" s="4">
        <v>21758</v>
      </c>
      <c r="E15" s="4">
        <v>29592</v>
      </c>
    </row>
    <row r="16" spans="1:5">
      <c r="A16">
        <v>2005</v>
      </c>
      <c r="B16" s="4">
        <v>13610</v>
      </c>
      <c r="C16" s="4">
        <v>17275</v>
      </c>
      <c r="D16" s="4">
        <v>22648</v>
      </c>
      <c r="E16" s="4">
        <v>31632.86</v>
      </c>
    </row>
    <row r="17" spans="1:5">
      <c r="A17">
        <v>2006</v>
      </c>
      <c r="B17" s="4">
        <v>13618.74</v>
      </c>
      <c r="C17" s="4">
        <v>17280.5</v>
      </c>
      <c r="D17" s="4">
        <v>23410.98</v>
      </c>
      <c r="E17" s="4">
        <v>31732.9</v>
      </c>
    </row>
    <row r="18" spans="1:5">
      <c r="A18">
        <v>2007</v>
      </c>
      <c r="B18" s="4">
        <v>14887.66</v>
      </c>
      <c r="C18" s="4">
        <v>18942</v>
      </c>
      <c r="D18" s="4">
        <v>19241.440000000002</v>
      </c>
      <c r="E18" s="4">
        <v>31347.88</v>
      </c>
    </row>
    <row r="19" spans="1:5">
      <c r="A19">
        <v>2008</v>
      </c>
      <c r="B19" s="4">
        <v>17300.75</v>
      </c>
      <c r="C19" s="4">
        <v>21509.5</v>
      </c>
      <c r="D19" s="4">
        <v>26409.920000000002</v>
      </c>
      <c r="E19" s="4">
        <v>33526.699999999997</v>
      </c>
    </row>
    <row r="20" spans="1:5">
      <c r="A20">
        <v>2009</v>
      </c>
      <c r="B20" s="4">
        <v>17315.5</v>
      </c>
      <c r="C20" s="4">
        <v>21517.5</v>
      </c>
      <c r="D20" s="4">
        <v>26450.41</v>
      </c>
      <c r="E20" s="4">
        <v>33522.46</v>
      </c>
    </row>
    <row r="21" spans="1:5">
      <c r="A21">
        <v>2010</v>
      </c>
      <c r="B21" s="4">
        <v>17321.5</v>
      </c>
      <c r="C21" s="4">
        <v>20923.5</v>
      </c>
      <c r="D21" s="4">
        <v>26482.25</v>
      </c>
      <c r="E21" s="4">
        <v>33588.15</v>
      </c>
    </row>
    <row r="22" spans="1:5">
      <c r="A22">
        <v>2011</v>
      </c>
      <c r="B22" s="4">
        <v>17325.5</v>
      </c>
      <c r="C22" s="4">
        <v>21527.5</v>
      </c>
      <c r="D22" s="4">
        <v>26502.25</v>
      </c>
      <c r="E22" s="4">
        <v>33614.33</v>
      </c>
    </row>
    <row r="23" spans="1:5">
      <c r="A23">
        <v>2012</v>
      </c>
      <c r="B23" s="4">
        <v>17334</v>
      </c>
      <c r="C23" s="4">
        <v>21524</v>
      </c>
      <c r="D23" s="4">
        <v>26545</v>
      </c>
      <c r="E23" s="4">
        <v>33693</v>
      </c>
    </row>
    <row r="24" spans="1:5">
      <c r="A24">
        <v>2013</v>
      </c>
      <c r="B24" s="4">
        <v>17342.5</v>
      </c>
      <c r="C24" s="4">
        <v>21532.5</v>
      </c>
      <c r="D24" s="4">
        <v>26592</v>
      </c>
      <c r="E24" s="4">
        <v>33782.01</v>
      </c>
    </row>
    <row r="25" spans="1:5">
      <c r="A25">
        <v>2014</v>
      </c>
      <c r="B25" s="4">
        <v>22580.5</v>
      </c>
      <c r="C25" s="4">
        <v>26770.5</v>
      </c>
      <c r="D25" s="4">
        <v>29742.5</v>
      </c>
      <c r="E25" s="4">
        <v>33133.229999999996</v>
      </c>
    </row>
    <row r="26" spans="1:5">
      <c r="A26">
        <v>2015</v>
      </c>
      <c r="B26" s="4">
        <v>21059</v>
      </c>
      <c r="C26" s="4">
        <v>25276</v>
      </c>
      <c r="D26" s="4">
        <v>31167</v>
      </c>
      <c r="E26" s="4">
        <v>35680</v>
      </c>
    </row>
    <row r="27" spans="1:5">
      <c r="A27">
        <v>2016</v>
      </c>
      <c r="B27" s="4">
        <v>21368</v>
      </c>
      <c r="C27" s="4">
        <v>25594</v>
      </c>
      <c r="D27" s="4">
        <v>32422.68</v>
      </c>
      <c r="E27" s="4">
        <v>38713.730000000003</v>
      </c>
    </row>
    <row r="28" spans="1:5">
      <c r="A28">
        <v>2017</v>
      </c>
      <c r="B28" s="4">
        <v>17192</v>
      </c>
      <c r="C28" s="4">
        <v>22216</v>
      </c>
      <c r="D28" s="4">
        <v>34088.879999999997</v>
      </c>
      <c r="E28" s="4">
        <v>44257.43</v>
      </c>
    </row>
    <row r="29" spans="1:5">
      <c r="A29">
        <v>2018</v>
      </c>
      <c r="B29" s="4">
        <v>22163</v>
      </c>
      <c r="C29" s="4">
        <v>27553</v>
      </c>
      <c r="D29" s="4">
        <v>34446.92</v>
      </c>
      <c r="E29" s="4">
        <v>45545.61</v>
      </c>
    </row>
    <row r="30" spans="1:5">
      <c r="A30">
        <v>2019</v>
      </c>
      <c r="B30" s="4">
        <v>25910</v>
      </c>
      <c r="C30" s="4">
        <v>31237</v>
      </c>
      <c r="D30" s="4">
        <v>36269.42</v>
      </c>
      <c r="E30" s="4">
        <v>46651.78</v>
      </c>
    </row>
    <row r="31" spans="1:5">
      <c r="A31">
        <v>2020</v>
      </c>
      <c r="B31" s="4">
        <v>27171.42</v>
      </c>
      <c r="C31" s="4">
        <v>33077</v>
      </c>
      <c r="D31" s="4">
        <v>38319.919999999998</v>
      </c>
      <c r="E31" s="4">
        <v>50126.1</v>
      </c>
    </row>
    <row r="32" spans="1:5">
      <c r="A32">
        <v>2021</v>
      </c>
      <c r="B32" s="4">
        <v>27049</v>
      </c>
      <c r="C32" s="4">
        <v>32353</v>
      </c>
      <c r="D32" s="4">
        <v>38572.92</v>
      </c>
      <c r="E32" s="4">
        <v>50105.159999999996</v>
      </c>
    </row>
    <row r="33" spans="1:5">
      <c r="A33">
        <v>2022</v>
      </c>
      <c r="B33" s="22">
        <v>26144</v>
      </c>
      <c r="C33" s="22">
        <v>31744</v>
      </c>
      <c r="D33" s="22">
        <v>37484.42</v>
      </c>
      <c r="E33" s="22">
        <v>48263.519999999997</v>
      </c>
    </row>
    <row r="34" spans="1:5">
      <c r="A34">
        <v>2023</v>
      </c>
      <c r="B34" s="22">
        <v>27600.3</v>
      </c>
      <c r="C34" s="22">
        <v>33939.18</v>
      </c>
      <c r="D34" s="22">
        <v>40488.699999999997</v>
      </c>
      <c r="E34" s="22">
        <v>52904.997750000002</v>
      </c>
    </row>
    <row r="35" spans="1:5">
      <c r="A35">
        <v>2024</v>
      </c>
      <c r="B35" s="21">
        <v>29280.7</v>
      </c>
      <c r="C35" s="21">
        <v>34199.979999999996</v>
      </c>
      <c r="D35" s="21">
        <v>40608.269999999997</v>
      </c>
      <c r="E35" s="21">
        <v>56748.99</v>
      </c>
    </row>
    <row r="36" spans="1:5" ht="15.75" thickBot="1">
      <c r="A36">
        <v>2025</v>
      </c>
      <c r="B36" s="21">
        <v>33272.619999999995</v>
      </c>
      <c r="C36" s="21">
        <v>37272.22</v>
      </c>
      <c r="D36" s="21">
        <v>47038.310000000005</v>
      </c>
      <c r="E36" s="21">
        <v>58817.26</v>
      </c>
    </row>
    <row r="37" spans="1:5">
      <c r="A37" s="18"/>
      <c r="B37" s="18"/>
      <c r="C37" s="18"/>
      <c r="D37" s="18"/>
      <c r="E37" s="18"/>
    </row>
    <row r="38" spans="1:5">
      <c r="A38" t="s">
        <v>16</v>
      </c>
    </row>
  </sheetData>
  <mergeCells count="2">
    <mergeCell ref="A1:E1"/>
    <mergeCell ref="A2:E2"/>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DE3E8-38BA-4F6D-ABB0-8C3D647E7AD2}">
  <dimension ref="A1:E14"/>
  <sheetViews>
    <sheetView workbookViewId="0">
      <selection sqref="A1:E1"/>
    </sheetView>
  </sheetViews>
  <sheetFormatPr defaultRowHeight="15"/>
  <cols>
    <col min="1" max="1" width="42.5703125" customWidth="1"/>
    <col min="2" max="2" width="16.28515625" customWidth="1"/>
    <col min="3" max="3" width="14.7109375" customWidth="1"/>
    <col min="4" max="4" width="14.85546875" customWidth="1"/>
    <col min="5" max="5" width="14.28515625" customWidth="1"/>
  </cols>
  <sheetData>
    <row r="1" spans="1:5">
      <c r="A1" s="56" t="s">
        <v>44</v>
      </c>
      <c r="B1" s="56"/>
      <c r="C1" s="56"/>
      <c r="D1" s="56"/>
      <c r="E1" s="56"/>
    </row>
    <row r="2" spans="1:5" ht="34.5" customHeight="1" thickBot="1">
      <c r="A2" s="57" t="s">
        <v>9</v>
      </c>
      <c r="B2" s="57"/>
      <c r="C2" s="57"/>
      <c r="D2" s="57"/>
      <c r="E2" s="57"/>
    </row>
    <row r="3" spans="1:5" ht="52.5" customHeight="1" thickBot="1">
      <c r="A3" s="25" t="s">
        <v>45</v>
      </c>
      <c r="B3" s="36" t="s">
        <v>46</v>
      </c>
      <c r="C3" s="36" t="s">
        <v>39</v>
      </c>
      <c r="D3" s="36" t="s">
        <v>27</v>
      </c>
      <c r="E3" s="36" t="s">
        <v>28</v>
      </c>
    </row>
    <row r="4" spans="1:5" ht="15.75" thickBot="1">
      <c r="A4" s="28" t="s">
        <v>47</v>
      </c>
      <c r="B4" s="29">
        <v>33272.619999999995</v>
      </c>
      <c r="C4" s="29">
        <v>37272.22</v>
      </c>
      <c r="D4" s="29">
        <v>47038.310000000005</v>
      </c>
      <c r="E4" s="29">
        <v>58817.26</v>
      </c>
    </row>
    <row r="5" spans="1:5">
      <c r="A5" s="26" t="s">
        <v>48</v>
      </c>
      <c r="B5" s="27"/>
      <c r="C5" s="27"/>
      <c r="D5" s="27"/>
      <c r="E5" s="27"/>
    </row>
    <row r="6" spans="1:5">
      <c r="A6" s="9" t="s">
        <v>49</v>
      </c>
      <c r="B6" s="23">
        <v>38143.472400713697</v>
      </c>
      <c r="C6" s="23">
        <v>38143.472400713697</v>
      </c>
      <c r="D6" s="23">
        <v>53943.015985093152</v>
      </c>
      <c r="E6" s="23">
        <v>76286.944801427395</v>
      </c>
    </row>
    <row r="7" spans="1:5">
      <c r="A7" s="9" t="s">
        <v>50</v>
      </c>
      <c r="B7" s="10">
        <f>B4-B6</f>
        <v>-4870.8524007137021</v>
      </c>
      <c r="C7" s="10">
        <f t="shared" ref="C7:E7" si="0">C4-C6</f>
        <v>-871.25240071369626</v>
      </c>
      <c r="D7" s="10">
        <f t="shared" si="0"/>
        <v>-6904.7059850931473</v>
      </c>
      <c r="E7" s="10">
        <f t="shared" si="0"/>
        <v>-17469.684801427393</v>
      </c>
    </row>
    <row r="8" spans="1:5" ht="15.75" thickBot="1">
      <c r="A8" s="11" t="s">
        <v>51</v>
      </c>
      <c r="B8" s="31">
        <f>B4/B6</f>
        <v>0.87230180961126746</v>
      </c>
      <c r="C8" s="31">
        <f t="shared" ref="C8:E8" si="1">C4/C6</f>
        <v>0.97715854520110779</v>
      </c>
      <c r="D8" s="31">
        <f t="shared" si="1"/>
        <v>0.87200000113080023</v>
      </c>
      <c r="E8" s="31">
        <f t="shared" si="1"/>
        <v>0.77100033502586252</v>
      </c>
    </row>
    <row r="9" spans="1:5">
      <c r="A9" s="40" t="s">
        <v>52</v>
      </c>
      <c r="B9" s="30"/>
      <c r="C9" s="30"/>
      <c r="D9" s="30"/>
      <c r="E9" s="30"/>
    </row>
    <row r="10" spans="1:5">
      <c r="A10" s="9" t="s">
        <v>53</v>
      </c>
      <c r="B10" s="12">
        <f>B6*0.75</f>
        <v>28607.604300535273</v>
      </c>
      <c r="C10" s="12">
        <f t="shared" ref="C10:E10" si="2">C6*0.75</f>
        <v>28607.604300535273</v>
      </c>
      <c r="D10" s="12">
        <f t="shared" si="2"/>
        <v>40457.261988819868</v>
      </c>
      <c r="E10" s="12">
        <f t="shared" si="2"/>
        <v>57215.208601070546</v>
      </c>
    </row>
    <row r="11" spans="1:5">
      <c r="A11" s="9" t="s">
        <v>54</v>
      </c>
      <c r="B11" s="12">
        <f>B4-B10</f>
        <v>4665.0156994647223</v>
      </c>
      <c r="C11" s="12">
        <f t="shared" ref="C11:D11" si="3">C4-C10</f>
        <v>8664.6156994647281</v>
      </c>
      <c r="D11" s="12">
        <f t="shared" si="3"/>
        <v>6581.0480111801371</v>
      </c>
      <c r="E11" s="12">
        <f t="shared" ref="E11" si="4">E4-E10</f>
        <v>1602.0513989294559</v>
      </c>
    </row>
    <row r="12" spans="1:5" ht="15.75" thickBot="1">
      <c r="A12" s="11" t="s">
        <v>55</v>
      </c>
      <c r="B12" s="13">
        <f>B4/B10</f>
        <v>1.16306907948169</v>
      </c>
      <c r="C12" s="13">
        <f t="shared" ref="C12:E12" si="5">C4/C10</f>
        <v>1.3028780602681436</v>
      </c>
      <c r="D12" s="13">
        <f t="shared" si="5"/>
        <v>1.1626666681744002</v>
      </c>
      <c r="E12" s="13">
        <f t="shared" si="5"/>
        <v>1.0280004467011501</v>
      </c>
    </row>
    <row r="14" spans="1:5">
      <c r="A14" s="67" t="s">
        <v>16</v>
      </c>
      <c r="B14" s="67"/>
      <c r="C14" s="67"/>
      <c r="D14" s="67"/>
      <c r="E14" s="67"/>
    </row>
  </sheetData>
  <mergeCells count="3">
    <mergeCell ref="A1:E1"/>
    <mergeCell ref="A2:E2"/>
    <mergeCell ref="A14:E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AC446-FC9E-4CD4-AEAE-17DCF1EF16AE}">
  <dimension ref="A1:F28"/>
  <sheetViews>
    <sheetView workbookViewId="0">
      <selection sqref="A1:F1"/>
    </sheetView>
  </sheetViews>
  <sheetFormatPr defaultRowHeight="15"/>
  <cols>
    <col min="1" max="1" width="8.5703125" customWidth="1"/>
    <col min="2" max="2" width="8.7109375" customWidth="1"/>
    <col min="3" max="6" width="18.7109375" customWidth="1"/>
  </cols>
  <sheetData>
    <row r="1" spans="1:6">
      <c r="A1" s="65" t="s">
        <v>56</v>
      </c>
      <c r="B1" s="65"/>
      <c r="C1" s="65"/>
      <c r="D1" s="65"/>
      <c r="E1" s="65"/>
      <c r="F1" s="65"/>
    </row>
    <row r="2" spans="1:6" ht="48" customHeight="1" thickBot="1">
      <c r="A2" s="66" t="s">
        <v>11</v>
      </c>
      <c r="B2" s="66"/>
      <c r="C2" s="66"/>
      <c r="D2" s="66"/>
      <c r="E2" s="66"/>
      <c r="F2" s="66"/>
    </row>
    <row r="3" spans="1:6" ht="45.75" thickBot="1">
      <c r="A3" s="32" t="s">
        <v>42</v>
      </c>
      <c r="B3" s="36" t="s">
        <v>57</v>
      </c>
      <c r="C3" s="33" t="s">
        <v>25</v>
      </c>
      <c r="D3" s="33" t="s">
        <v>39</v>
      </c>
      <c r="E3" s="33" t="s">
        <v>27</v>
      </c>
      <c r="F3" s="33" t="s">
        <v>28</v>
      </c>
    </row>
    <row r="4" spans="1:6" ht="15" customHeight="1">
      <c r="A4" s="45">
        <v>2018</v>
      </c>
      <c r="B4" s="61" t="s">
        <v>58</v>
      </c>
      <c r="C4" s="46">
        <v>0.73967893735607249</v>
      </c>
      <c r="D4" s="46">
        <v>0.91956746654206856</v>
      </c>
      <c r="E4" s="46">
        <v>0.81292429739980987</v>
      </c>
      <c r="F4" s="46">
        <v>0.76003087140806991</v>
      </c>
    </row>
    <row r="5" spans="1:6">
      <c r="A5" s="17">
        <v>2019</v>
      </c>
      <c r="B5" s="62"/>
      <c r="C5" s="24">
        <v>0.84991225336635445</v>
      </c>
      <c r="D5" s="24">
        <v>1.02465106362041</v>
      </c>
      <c r="E5" s="24">
        <v>0.84126397243617412</v>
      </c>
      <c r="F5" s="24">
        <v>0.76514703711600596</v>
      </c>
    </row>
    <row r="6" spans="1:6">
      <c r="A6" s="17">
        <v>2020</v>
      </c>
      <c r="B6" s="62"/>
      <c r="C6" s="24">
        <v>0.89253424432546069</v>
      </c>
      <c r="D6" s="24">
        <v>1.0865223532503367</v>
      </c>
      <c r="E6" s="24">
        <v>0.89006587020090011</v>
      </c>
      <c r="F6" s="24">
        <v>0.82327792924481813</v>
      </c>
    </row>
    <row r="7" spans="1:6">
      <c r="A7" s="17">
        <v>2021</v>
      </c>
      <c r="B7" s="62"/>
      <c r="C7" s="24">
        <v>0.86877689985225204</v>
      </c>
      <c r="D7" s="24">
        <v>1.0391372775743599</v>
      </c>
      <c r="E7" s="24">
        <v>0.87605747100167697</v>
      </c>
      <c r="F7" s="24">
        <v>0.80466949315860503</v>
      </c>
    </row>
    <row r="8" spans="1:6">
      <c r="A8" s="47">
        <v>2022</v>
      </c>
      <c r="B8" s="63"/>
      <c r="C8" s="48">
        <v>0.78052395097849003</v>
      </c>
      <c r="D8" s="48">
        <v>0.94770939379916697</v>
      </c>
      <c r="E8" s="48">
        <v>0.791314880233006</v>
      </c>
      <c r="F8" s="48">
        <v>0.72044782134913599</v>
      </c>
    </row>
    <row r="9" spans="1:6">
      <c r="A9" s="17">
        <v>2023</v>
      </c>
      <c r="B9" s="62" t="s">
        <v>59</v>
      </c>
      <c r="C9" s="24">
        <v>0.74987570130275905</v>
      </c>
      <c r="D9" s="24">
        <v>0.92209745561245982</v>
      </c>
      <c r="E9" s="24">
        <v>0.77784723707572745</v>
      </c>
      <c r="F9" s="24">
        <v>0.71869096151494982</v>
      </c>
    </row>
    <row r="10" spans="1:6">
      <c r="A10" s="17">
        <v>2024</v>
      </c>
      <c r="B10" s="62"/>
      <c r="C10" s="24">
        <v>0.78498431677434921</v>
      </c>
      <c r="D10" s="24">
        <v>0.9168649634058067</v>
      </c>
      <c r="E10" s="24">
        <v>0.76980196480668717</v>
      </c>
      <c r="F10" s="24">
        <v>0.76068992788397094</v>
      </c>
    </row>
    <row r="11" spans="1:6" ht="15.75" thickBot="1">
      <c r="A11" s="17">
        <v>2025</v>
      </c>
      <c r="B11" s="64"/>
      <c r="C11" s="24">
        <v>0.87230180961126746</v>
      </c>
      <c r="D11" s="24">
        <v>0.97715854520110779</v>
      </c>
      <c r="E11" s="24">
        <v>0.87200000113080023</v>
      </c>
      <c r="F11" s="24">
        <v>0.77100033502586252</v>
      </c>
    </row>
    <row r="12" spans="1:6">
      <c r="A12" s="18"/>
      <c r="B12" s="18"/>
      <c r="C12" s="18"/>
      <c r="D12" s="18"/>
      <c r="E12" s="18"/>
      <c r="F12" s="18"/>
    </row>
    <row r="13" spans="1:6">
      <c r="A13" t="s">
        <v>16</v>
      </c>
    </row>
    <row r="20" spans="2:2">
      <c r="B20" s="1"/>
    </row>
    <row r="21" spans="2:2">
      <c r="B21" s="1"/>
    </row>
    <row r="22" spans="2:2">
      <c r="B22" s="1"/>
    </row>
    <row r="23" spans="2:2">
      <c r="B23" s="1"/>
    </row>
    <row r="24" spans="2:2">
      <c r="B24" s="1"/>
    </row>
    <row r="25" spans="2:2">
      <c r="B25" s="1"/>
    </row>
    <row r="26" spans="2:2">
      <c r="B26" s="1"/>
    </row>
    <row r="27" spans="2:2">
      <c r="B27" s="1"/>
    </row>
    <row r="28" spans="2:2">
      <c r="B28" s="1"/>
    </row>
  </sheetData>
  <mergeCells count="4">
    <mergeCell ref="B4:B8"/>
    <mergeCell ref="B9:B11"/>
    <mergeCell ref="A1:F1"/>
    <mergeCell ref="A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F77B8F3655714B95BD8C532B0CB1CD" ma:contentTypeVersion="15" ma:contentTypeDescription="Create a new document." ma:contentTypeScope="" ma:versionID="604234a8aeb422a3968f31803948a693">
  <xsd:schema xmlns:xsd="http://www.w3.org/2001/XMLSchema" xmlns:xs="http://www.w3.org/2001/XMLSchema" xmlns:p="http://schemas.microsoft.com/office/2006/metadata/properties" xmlns:ns2="1294e0ae-be8a-43b0-a08e-5e03a0558a66" xmlns:ns3="80a18989-43b1-4281-8276-ae67280bc393" targetNamespace="http://schemas.microsoft.com/office/2006/metadata/properties" ma:root="true" ma:fieldsID="587f8d7248e72ce930346f0c63ac127f" ns2:_="" ns3:_="">
    <xsd:import namespace="1294e0ae-be8a-43b0-a08e-5e03a0558a66"/>
    <xsd:import namespace="80a18989-43b1-4281-8276-ae67280bc3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94e0ae-be8a-43b0-a08e-5e03a0558a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df3a4d9-1859-45cd-94e4-b8c28cef084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a18989-43b1-4281-8276-ae67280bc39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0331040-22a9-4d70-8078-71c3f087e8d9}" ma:internalName="TaxCatchAll" ma:showField="CatchAllData" ma:web="80a18989-43b1-4281-8276-ae67280bc3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0a18989-43b1-4281-8276-ae67280bc393" xsi:nil="true"/>
    <lcf76f155ced4ddcb4097134ff3c332f xmlns="1294e0ae-be8a-43b0-a08e-5e03a0558a6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9FC8B4-B301-4736-A70A-EED4B54D524F}"/>
</file>

<file path=customXml/itemProps2.xml><?xml version="1.0" encoding="utf-8"?>
<ds:datastoreItem xmlns:ds="http://schemas.openxmlformats.org/officeDocument/2006/customXml" ds:itemID="{82A316B1-BD9C-4051-9D26-C60CD11C8735}"/>
</file>

<file path=customXml/itemProps3.xml><?xml version="1.0" encoding="utf-8"?>
<ds:datastoreItem xmlns:ds="http://schemas.openxmlformats.org/officeDocument/2006/customXml" ds:itemID="{91AF0693-37FA-4CC6-9729-3562767DD7A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Aldridge</dc:creator>
  <cp:keywords/>
  <dc:description/>
  <cp:lastModifiedBy>Jennefer Laidley</cp:lastModifiedBy>
  <cp:revision/>
  <dcterms:created xsi:type="dcterms:W3CDTF">2018-10-22T15:10:56Z</dcterms:created>
  <dcterms:modified xsi:type="dcterms:W3CDTF">2026-07-06T22:08:31Z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0x01010091F77B8F3655714B95BD8C532B0CB1CD</vt:lpwstr>
  </property>
  <property fmtid="{D5CDD505-2E9C-101B-9397-08002B2CF9AE}" pid="3" name="MediaServiceImageTags">
    <vt:lpwstr/>
  </property>
</Properties>
</file>